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btwe/Documents/Admin/Web_2019/Download/"/>
    </mc:Choice>
  </mc:AlternateContent>
  <xr:revisionPtr revIDLastSave="0" documentId="13_ncr:1_{E825DB95-E706-1046-A42E-55E29B37DF81}" xr6:coauthVersionLast="36" xr6:coauthVersionMax="36" xr10:uidLastSave="{00000000-0000-0000-0000-000000000000}"/>
  <bookViews>
    <workbookView xWindow="0" yWindow="460" windowWidth="34660" windowHeight="22160" tabRatio="500" activeTab="2" xr2:uid="{00000000-000D-0000-FFFF-FFFF00000000}"/>
  </bookViews>
  <sheets>
    <sheet name="01_AnalyseJahresrechnung" sheetId="1" r:id="rId1"/>
    <sheet name="02_Schlüsselprozesse" sheetId="2" r:id="rId2"/>
    <sheet name="Infos" sheetId="3" r:id="rId3"/>
  </sheets>
  <calcPr calcId="18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C37" i="1"/>
  <c r="C35" i="1"/>
  <c r="C33" i="1"/>
  <c r="C26" i="1"/>
  <c r="E4" i="2" l="1"/>
  <c r="F4" i="2"/>
  <c r="G4" i="2"/>
  <c r="H4" i="2"/>
  <c r="I4" i="2"/>
  <c r="J4" i="2"/>
  <c r="K4" i="2"/>
  <c r="L4" i="2"/>
  <c r="M4" i="2"/>
  <c r="O4" i="2"/>
  <c r="P4" i="2"/>
  <c r="Q4" i="2"/>
  <c r="R4" i="2"/>
  <c r="S4" i="2"/>
  <c r="T4" i="2"/>
  <c r="U4" i="2"/>
  <c r="V4" i="2"/>
  <c r="W4" i="2"/>
  <c r="D4" i="2"/>
  <c r="C16" i="1"/>
  <c r="C7" i="1"/>
  <c r="B47" i="2"/>
  <c r="B46" i="2"/>
  <c r="C41" i="2"/>
  <c r="C42" i="2"/>
  <c r="C43" i="2"/>
  <c r="C44" i="2"/>
  <c r="C45" i="2"/>
  <c r="C46" i="2"/>
  <c r="C47" i="2"/>
  <c r="B45" i="2"/>
  <c r="B43" i="2"/>
  <c r="B44" i="2"/>
  <c r="B41" i="2"/>
  <c r="C32" i="2"/>
  <c r="C33" i="2"/>
  <c r="C34" i="2"/>
  <c r="C35" i="2"/>
  <c r="C36" i="2"/>
  <c r="C37" i="2"/>
  <c r="C38" i="2"/>
  <c r="C39" i="2"/>
  <c r="C40" i="2"/>
  <c r="B36" i="2"/>
  <c r="B37" i="2"/>
  <c r="B38" i="2"/>
  <c r="B39" i="2"/>
  <c r="B40" i="2"/>
  <c r="B42" i="2"/>
  <c r="B35" i="2"/>
  <c r="B34" i="2"/>
  <c r="B33" i="2"/>
  <c r="C31" i="2"/>
  <c r="B31" i="2"/>
  <c r="C30" i="2"/>
  <c r="B30" i="2"/>
  <c r="C29" i="2"/>
  <c r="B29" i="2"/>
  <c r="C28" i="2"/>
  <c r="C27" i="2"/>
  <c r="C26" i="2"/>
  <c r="C25" i="2"/>
  <c r="C17" i="2"/>
  <c r="C18" i="2"/>
  <c r="C19" i="2"/>
  <c r="C20" i="2"/>
  <c r="C21" i="2"/>
  <c r="C22" i="2"/>
  <c r="C23" i="2"/>
  <c r="C16" i="2"/>
  <c r="B26" i="2"/>
  <c r="B27" i="2"/>
  <c r="B28" i="2"/>
  <c r="B25" i="2"/>
  <c r="B17" i="2"/>
  <c r="B18" i="2"/>
  <c r="B19" i="2"/>
  <c r="B20" i="2"/>
  <c r="B21" i="2"/>
  <c r="B22" i="2"/>
  <c r="B23" i="2"/>
  <c r="B16" i="2"/>
  <c r="D32" i="1"/>
  <c r="D30" i="1"/>
  <c r="D29" i="1"/>
  <c r="D28" i="1"/>
  <c r="D27" i="1"/>
  <c r="D31" i="1"/>
  <c r="D12" i="1" l="1"/>
  <c r="D8" i="1"/>
  <c r="D15" i="1"/>
  <c r="D9" i="1"/>
  <c r="D10" i="1"/>
  <c r="D14" i="1"/>
  <c r="D13" i="1"/>
  <c r="D21" i="1"/>
  <c r="D17" i="1"/>
  <c r="D19" i="1"/>
  <c r="D22" i="1"/>
  <c r="D18" i="1"/>
  <c r="D20" i="1"/>
  <c r="D23" i="1"/>
  <c r="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 Egli</author>
  </authors>
  <commentList>
    <comment ref="D1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>Info: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Schwellenwert für Positionen der Jahresrechnung in %</t>
        </r>
      </text>
    </comment>
    <comment ref="E1" authorId="0" shapeId="0" xr:uid="{00000000-0006-0000-0000-000002000000}">
      <text>
        <r>
          <rPr>
            <b/>
            <sz val="10"/>
            <color rgb="FF000000"/>
            <rFont val="Calibri"/>
            <family val="2"/>
          </rPr>
          <t>Info: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zusätzliche Kriterien zur Bestimmung der Relevanz</t>
        </r>
      </text>
    </comment>
    <comment ref="I1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Info:</t>
        </r>
        <r>
          <rPr>
            <sz val="10"/>
            <color indexed="81"/>
            <rFont val="Calibri"/>
            <family val="2"/>
          </rPr>
          <t xml:space="preserve">
Beurteilung aufgrund der Einschätzung bez. Materialität und Fehleranfälligkeit</t>
        </r>
      </text>
    </comment>
    <comment ref="E2" authorId="0" shapeId="0" xr:uid="{00000000-0006-0000-0000-000004000000}">
      <text>
        <r>
          <rPr>
            <b/>
            <sz val="10"/>
            <color rgb="FF000000"/>
            <rFont val="Calibri"/>
            <family val="2"/>
          </rPr>
          <t>Leitfrage:</t>
        </r>
        <r>
          <rPr>
            <sz val="10"/>
            <color rgb="FF000000"/>
            <rFont val="Calibri"/>
            <family val="2"/>
          </rPr>
          <t xml:space="preserve"> 
</t>
        </r>
        <r>
          <rPr>
            <sz val="10"/>
            <color rgb="FF000000"/>
            <rFont val="Calibri"/>
            <family val="2"/>
          </rPr>
          <t xml:space="preserve">Inhärent = in sich
</t>
        </r>
        <r>
          <rPr>
            <sz val="10"/>
            <color rgb="FF000000"/>
            <rFont val="Calibri"/>
            <family val="2"/>
          </rPr>
          <t>Kann sich die Position unkontrolliert / massiv verändern?</t>
        </r>
      </text>
    </comment>
    <comment ref="F2" authorId="0" shapeId="0" xr:uid="{00000000-0006-0000-0000-000005000000}">
      <text>
        <r>
          <rPr>
            <b/>
            <sz val="10"/>
            <color rgb="FF000000"/>
            <rFont val="Calibri"/>
            <family val="2"/>
          </rPr>
          <t>Info: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Je tiefer der Automatisierungsgrad, desto höher der Kontrollbedarf  </t>
        </r>
      </text>
    </comment>
    <comment ref="G2" authorId="0" shapeId="0" xr:uid="{00000000-0006-0000-0000-000006000000}">
      <text>
        <r>
          <rPr>
            <b/>
            <sz val="10"/>
            <color rgb="FF000000"/>
            <rFont val="Calibri"/>
            <family val="2"/>
          </rPr>
          <t>Info: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Je höher der Einfluss, desto höher der Kontrollbedarf</t>
        </r>
      </text>
    </comment>
    <comment ref="H2" authorId="0" shapeId="0" xr:uid="{00000000-0006-0000-0000-000007000000}">
      <text>
        <r>
          <rPr>
            <b/>
            <sz val="10"/>
            <color rgb="FF000000"/>
            <rFont val="Calibri"/>
            <family val="2"/>
          </rPr>
          <t>Info: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Je tiefer der Überwachungsgrad, desto höher der Kontrollbedarf</t>
        </r>
      </text>
    </comment>
  </commentList>
</comments>
</file>

<file path=xl/sharedStrings.xml><?xml version="1.0" encoding="utf-8"?>
<sst xmlns="http://schemas.openxmlformats.org/spreadsheetml/2006/main" count="196" uniqueCount="105">
  <si>
    <t>Aktiven</t>
  </si>
  <si>
    <t>Flüssige Mittel</t>
  </si>
  <si>
    <t>Forderungen aus Lieferungen und Leistungen</t>
  </si>
  <si>
    <t>Aktive Rechnungsabgrenzung</t>
  </si>
  <si>
    <t>Finanzanlagen</t>
  </si>
  <si>
    <t>Mobile Sachanlagen</t>
  </si>
  <si>
    <t>Immobilien</t>
  </si>
  <si>
    <t>Passiven</t>
  </si>
  <si>
    <t>Verbindlichkeiten aus Lieferungen und Leistungen</t>
  </si>
  <si>
    <t>Position der Jahresrechnung</t>
  </si>
  <si>
    <t>(Bilanz / ER)</t>
  </si>
  <si>
    <t>Betrag</t>
  </si>
  <si>
    <t>Materialität</t>
  </si>
  <si>
    <t>Bilanz</t>
  </si>
  <si>
    <t>Inhärentes
Risiko/Betrug</t>
  </si>
  <si>
    <t>Fehleranfälligkeit</t>
  </si>
  <si>
    <t>Schlüsselposition der Jahresrechnung</t>
  </si>
  <si>
    <t>Begründung</t>
  </si>
  <si>
    <t>x</t>
  </si>
  <si>
    <t>ja</t>
  </si>
  <si>
    <t>Komplexität des Prozesses</t>
  </si>
  <si>
    <t>unklare Verantwortlichkeiten / Strukturen</t>
  </si>
  <si>
    <t>Positionen der Jahresrechnung</t>
  </si>
  <si>
    <t>gewählte Positionen der Jahresrechnung</t>
  </si>
  <si>
    <t>IKS - Schlüsselprozesse</t>
  </si>
  <si>
    <t>F10_Führung</t>
  </si>
  <si>
    <t>F20_Controlling</t>
  </si>
  <si>
    <t>F30_Prozessmanagement</t>
  </si>
  <si>
    <t>K11_Einkauf</t>
  </si>
  <si>
    <t>S11_Debitoren</t>
  </si>
  <si>
    <t>S12_Kreditoren</t>
  </si>
  <si>
    <t>S20_Marketing</t>
  </si>
  <si>
    <t>S50_Kooperationen</t>
  </si>
  <si>
    <t>Evaluation der relevanten Schlüsselprozesse</t>
  </si>
  <si>
    <t>Kommentar</t>
  </si>
  <si>
    <t>Warenvorräte</t>
  </si>
  <si>
    <t>(TCHF)</t>
  </si>
  <si>
    <t>Passive Rechnungssabgrenzung</t>
  </si>
  <si>
    <t>Langfristige Darlehen</t>
  </si>
  <si>
    <t>Eigenkapital</t>
  </si>
  <si>
    <t>Abschreibungen</t>
  </si>
  <si>
    <t>EBIT</t>
  </si>
  <si>
    <t>EBITDA</t>
  </si>
  <si>
    <t>EBT</t>
  </si>
  <si>
    <t>Steuern</t>
  </si>
  <si>
    <t>Unternehmensergebnis</t>
  </si>
  <si>
    <t>Erfolgsrechnung</t>
  </si>
  <si>
    <t>Nebenbetriebliche / Ausserordentliche 
Erträge und Aufwände</t>
  </si>
  <si>
    <t>Übriger Betriebsaufwand</t>
  </si>
  <si>
    <t>Betriebsaufwand</t>
  </si>
  <si>
    <t>tiefer Grad der Automatisierung</t>
  </si>
  <si>
    <t>tiefer Grad der Überwachung
(je Ereignis)</t>
  </si>
  <si>
    <t>Einfluss von Schätzungen
und/oder Bewertungen</t>
  </si>
  <si>
    <t>Übrige kurzfristige Forderungen</t>
  </si>
  <si>
    <t>Übrige langfristige Verbindlichkeiten</t>
  </si>
  <si>
    <r>
      <t xml:space="preserve">ER </t>
    </r>
    <r>
      <rPr>
        <b/>
        <sz val="8"/>
        <color theme="1"/>
        <rFont val="Arial"/>
        <family val="2"/>
      </rPr>
      <t>(nur Kosten)</t>
    </r>
  </si>
  <si>
    <t>Personalkosten</t>
  </si>
  <si>
    <t>Mietaufwand</t>
  </si>
  <si>
    <t>Fahrzeugaufwand</t>
  </si>
  <si>
    <t>Informatikkosten</t>
  </si>
  <si>
    <t>Marketingaufwand</t>
  </si>
  <si>
    <t>hoher Einfluss auf andere Prozesse</t>
  </si>
  <si>
    <t>schwierig zu dokumentieren</t>
  </si>
  <si>
    <t>Prozessrisiken</t>
  </si>
  <si>
    <t>hohe Anzahl Schnittstellen</t>
  </si>
  <si>
    <t>Anzahl Mitarbeitende (Stellenprozente)</t>
  </si>
  <si>
    <t>Potenzial Missbrauch / betrügerisches Handeln</t>
  </si>
  <si>
    <t>KnowHow der Mitarbeitenden ausbaufähig</t>
  </si>
  <si>
    <t>Informationen zur bearbeitung / Aktualisierung der IKS-Relevanzanalyse</t>
  </si>
  <si>
    <t>01_AnalyseJahresrechnung</t>
  </si>
  <si>
    <t>1. Jahresabschlusspositionen  mit den Zahlen des Vorjahres aktualisieren</t>
  </si>
  <si>
    <t>2. Fehleranfälligkeit (Spalten E-H) überprüfen und allenfalls anpassen</t>
  </si>
  <si>
    <t>3. Auswahl Schlüsselposition (Spalte I) überprüfen und allenfalls anpassen</t>
  </si>
  <si>
    <t>02_Schlüsselprozesse</t>
  </si>
  <si>
    <t>Hinweis: Bei neuen Zeilen muss auch in der Tabelle "02_Schlüsselprozesse" eine neue Zeile eingefügt werden.</t>
  </si>
  <si>
    <t>Gleiches gilt beim Entfernen von Zeilen.</t>
  </si>
  <si>
    <t>2. In verikaler Richtung jeden Prozess auf die definieren Prozessrisiken und Jahresabschlusspositionen einschätzen.</t>
  </si>
  <si>
    <t>Leitfragen:</t>
  </si>
  <si>
    <t>Prozessrisiken: Treffen die definierten Prozessrisiken zu? Wenn ja -&gt; X</t>
  </si>
  <si>
    <t>Jahresabschlusspositionen: Beeinflusst der jeweilige Prozess die Position in entscheidendem Umfang? Wenn ja -&gt; X</t>
  </si>
  <si>
    <t>3. In horizontaler Richtung die Einschätzungen im Bereich Jahresabschlusspositionen kritisch überprüfen und allenfalls anpassen.</t>
  </si>
  <si>
    <t>Ausahl Schlüsselprozesse</t>
  </si>
  <si>
    <t>Summe zutreffender Kriterien</t>
  </si>
  <si>
    <t>Hinweis: In Zeile 4 werden zur besseren Übersicht die Anzahl zutreffender Kriterien summiert.</t>
  </si>
  <si>
    <t>4. Schlüsselprozesse für die Aufnahe ins IKS definieren (manuell, Zeile 3)</t>
  </si>
  <si>
    <t>1. Kriterien für Prozessrisiken überprüfen und allenfalls ergänzen.</t>
  </si>
  <si>
    <t>Abhängigkeit von externen Partnern</t>
  </si>
  <si>
    <t>Bemerkungen</t>
  </si>
  <si>
    <t>unzureichende / nicht vorhandene Dokumentation</t>
  </si>
  <si>
    <t>S30_IT-Management</t>
  </si>
  <si>
    <t>S40_HR-Management</t>
  </si>
  <si>
    <t>X</t>
  </si>
  <si>
    <t>K12_Logistik</t>
  </si>
  <si>
    <t>K21_Verkauf</t>
  </si>
  <si>
    <t>K22_Weiterer Prozess …</t>
  </si>
  <si>
    <t>K31_Weiterer Prozess …</t>
  </si>
  <si>
    <t>K32_Weiterer Prozess …</t>
  </si>
  <si>
    <t>K33_Weiterer Prozess …</t>
  </si>
  <si>
    <t>K34_Weiterer Prozess …</t>
  </si>
  <si>
    <t>K41_Weiterer Prozess …</t>
  </si>
  <si>
    <t>K42_Weiterer Prozess …</t>
  </si>
  <si>
    <t>K50_Weiterer Prozess …</t>
  </si>
  <si>
    <t>Übrige Verbindlichkeiten II</t>
  </si>
  <si>
    <t>Bruttoertrag</t>
  </si>
  <si>
    <t>Mögl. Grundsatz für Schlüsselposition:
wenn 3 gelbe Kriterien =&gt; relevant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</si>
</sst>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 tint="-0.499984740745262"/>
      </right>
      <top/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0" tint="-0.499984740745262"/>
      </left>
      <right style="thin">
        <color auto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9" fontId="2" fillId="2" borderId="1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10" fontId="2" fillId="3" borderId="10" xfId="0" applyNumberFormat="1" applyFont="1" applyFill="1" applyBorder="1" applyAlignment="1">
      <alignment horizontal="center"/>
    </xf>
    <xf numFmtId="3" fontId="1" fillId="0" borderId="0" xfId="0" applyNumberFormat="1" applyFont="1"/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 wrapText="1"/>
    </xf>
    <xf numFmtId="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/>
    <xf numFmtId="0" fontId="1" fillId="0" borderId="23" xfId="0" applyFont="1" applyBorder="1" applyAlignment="1">
      <alignment textRotation="90"/>
    </xf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41" xfId="0" applyFont="1" applyBorder="1"/>
    <xf numFmtId="0" fontId="1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left" indent="1"/>
    </xf>
    <xf numFmtId="0" fontId="2" fillId="0" borderId="46" xfId="0" applyFont="1" applyBorder="1"/>
    <xf numFmtId="0" fontId="1" fillId="0" borderId="46" xfId="0" applyFont="1" applyBorder="1"/>
    <xf numFmtId="0" fontId="1" fillId="0" borderId="46" xfId="0" applyFont="1" applyBorder="1" applyAlignment="1">
      <alignment horizontal="left"/>
    </xf>
    <xf numFmtId="0" fontId="1" fillId="0" borderId="48" xfId="0" applyFont="1" applyBorder="1" applyAlignment="1">
      <alignment horizontal="center" vertical="center"/>
    </xf>
    <xf numFmtId="0" fontId="1" fillId="0" borderId="40" xfId="0" applyFont="1" applyBorder="1" applyAlignment="1">
      <alignment horizontal="left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textRotation="90"/>
    </xf>
    <xf numFmtId="0" fontId="4" fillId="0" borderId="0" xfId="0" applyFont="1"/>
    <xf numFmtId="0" fontId="9" fillId="0" borderId="46" xfId="0" applyFont="1" applyBorder="1"/>
    <xf numFmtId="0" fontId="1" fillId="5" borderId="22" xfId="0" applyFont="1" applyFill="1" applyBorder="1" applyAlignment="1">
      <alignment textRotation="90"/>
    </xf>
    <xf numFmtId="0" fontId="1" fillId="6" borderId="21" xfId="0" applyFont="1" applyFill="1" applyBorder="1" applyAlignment="1">
      <alignment textRotation="90"/>
    </xf>
    <xf numFmtId="0" fontId="1" fillId="0" borderId="54" xfId="0" applyFont="1" applyBorder="1" applyAlignment="1">
      <alignment horizontal="center" vertical="center"/>
    </xf>
    <xf numFmtId="0" fontId="2" fillId="7" borderId="0" xfId="0" applyFont="1" applyFill="1"/>
    <xf numFmtId="0" fontId="1" fillId="7" borderId="0" xfId="0" applyFont="1" applyFill="1"/>
    <xf numFmtId="0" fontId="1" fillId="7" borderId="24" xfId="0" applyFont="1" applyFill="1" applyBorder="1"/>
    <xf numFmtId="0" fontId="4" fillId="7" borderId="0" xfId="0" applyFont="1" applyFill="1" applyAlignment="1">
      <alignment vertical="center" wrapText="1"/>
    </xf>
    <xf numFmtId="0" fontId="2" fillId="7" borderId="25" xfId="0" applyFont="1" applyFill="1" applyBorder="1" applyAlignment="1">
      <alignment textRotation="90"/>
    </xf>
    <xf numFmtId="0" fontId="2" fillId="7" borderId="26" xfId="0" applyFont="1" applyFill="1" applyBorder="1"/>
    <xf numFmtId="0" fontId="2" fillId="7" borderId="52" xfId="0" applyFont="1" applyFill="1" applyBorder="1" applyAlignment="1">
      <alignment horizontal="right"/>
    </xf>
    <xf numFmtId="0" fontId="2" fillId="7" borderId="24" xfId="0" applyFont="1" applyFill="1" applyBorder="1" applyAlignment="1">
      <alignment horizontal="center" vertical="center"/>
    </xf>
    <xf numFmtId="0" fontId="2" fillId="7" borderId="28" xfId="0" applyFont="1" applyFill="1" applyBorder="1"/>
    <xf numFmtId="0" fontId="1" fillId="7" borderId="53" xfId="0" applyFont="1" applyFill="1" applyBorder="1" applyAlignment="1">
      <alignment horizontal="right"/>
    </xf>
    <xf numFmtId="0" fontId="2" fillId="7" borderId="25" xfId="0" applyFont="1" applyFill="1" applyBorder="1" applyAlignment="1">
      <alignment horizontal="center" vertical="center"/>
    </xf>
    <xf numFmtId="0" fontId="2" fillId="7" borderId="19" xfId="0" applyFont="1" applyFill="1" applyBorder="1"/>
    <xf numFmtId="0" fontId="1" fillId="7" borderId="19" xfId="0" applyFont="1" applyFill="1" applyBorder="1"/>
    <xf numFmtId="0" fontId="1" fillId="7" borderId="20" xfId="0" applyFont="1" applyFill="1" applyBorder="1"/>
    <xf numFmtId="0" fontId="1" fillId="7" borderId="11" xfId="0" applyFont="1" applyFill="1" applyBorder="1" applyAlignment="1">
      <alignment vertical="center"/>
    </xf>
    <xf numFmtId="0" fontId="1" fillId="7" borderId="13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9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164" fontId="12" fillId="0" borderId="1" xfId="0" applyNumberFormat="1" applyFont="1" applyBorder="1" applyAlignment="1">
      <alignment vertical="center"/>
    </xf>
    <xf numFmtId="164" fontId="2" fillId="4" borderId="1" xfId="0" applyNumberFormat="1" applyFont="1" applyFill="1" applyBorder="1" applyAlignment="1">
      <alignment horizontal="right" vertical="center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zoomScale="90" zoomScaleNormal="90" workbookViewId="0">
      <pane ySplit="6" topLeftCell="A7" activePane="bottomLeft" state="frozen"/>
      <selection pane="bottomLeft" activeCell="L19" sqref="L19"/>
    </sheetView>
  </sheetViews>
  <sheetFormatPr baseColWidth="10" defaultColWidth="10.83203125" defaultRowHeight="16"/>
  <cols>
    <col min="1" max="1" width="3.6640625" style="1" customWidth="1"/>
    <col min="2" max="2" width="35.1640625" style="2" bestFit="1" customWidth="1"/>
    <col min="3" max="3" width="15" style="22" customWidth="1"/>
    <col min="4" max="4" width="12.6640625" style="3" customWidth="1"/>
    <col min="5" max="9" width="10.83203125" style="1"/>
    <col min="10" max="10" width="40.83203125" style="1" customWidth="1"/>
    <col min="11" max="11" width="10.83203125" style="1"/>
    <col min="12" max="12" width="52.5" style="1" bestFit="1" customWidth="1"/>
    <col min="13" max="16384" width="10.83203125" style="1"/>
  </cols>
  <sheetData>
    <row r="1" spans="1:12" s="4" customFormat="1" ht="27" customHeight="1">
      <c r="A1" s="5"/>
      <c r="B1" s="6"/>
      <c r="C1" s="23"/>
      <c r="D1" s="13" t="s">
        <v>12</v>
      </c>
      <c r="E1" s="18" t="s">
        <v>15</v>
      </c>
      <c r="F1" s="19"/>
      <c r="G1" s="19"/>
      <c r="H1" s="20"/>
      <c r="I1" s="107" t="s">
        <v>16</v>
      </c>
      <c r="J1" s="15"/>
    </row>
    <row r="2" spans="1:12" s="4" customFormat="1" ht="20" customHeight="1">
      <c r="A2" s="7" t="s">
        <v>9</v>
      </c>
      <c r="B2" s="8"/>
      <c r="C2" s="24" t="s">
        <v>11</v>
      </c>
      <c r="D2" s="48" t="s">
        <v>13</v>
      </c>
      <c r="E2" s="107" t="s">
        <v>14</v>
      </c>
      <c r="F2" s="107" t="s">
        <v>50</v>
      </c>
      <c r="G2" s="107" t="s">
        <v>52</v>
      </c>
      <c r="H2" s="107" t="s">
        <v>51</v>
      </c>
      <c r="I2" s="108"/>
      <c r="J2" s="16"/>
    </row>
    <row r="3" spans="1:12">
      <c r="A3" s="9" t="s">
        <v>10</v>
      </c>
      <c r="B3" s="10"/>
      <c r="C3" s="25" t="s">
        <v>36</v>
      </c>
      <c r="D3" s="21">
        <v>0.1</v>
      </c>
      <c r="E3" s="108"/>
      <c r="F3" s="108"/>
      <c r="G3" s="108"/>
      <c r="H3" s="108"/>
      <c r="I3" s="108"/>
      <c r="J3" s="17"/>
      <c r="L3" s="56"/>
    </row>
    <row r="4" spans="1:12">
      <c r="A4" s="9"/>
      <c r="B4" s="10"/>
      <c r="C4" s="25"/>
      <c r="D4" s="49" t="s">
        <v>55</v>
      </c>
      <c r="E4" s="108"/>
      <c r="F4" s="108"/>
      <c r="G4" s="108"/>
      <c r="H4" s="108"/>
      <c r="I4" s="108"/>
      <c r="J4" s="17" t="s">
        <v>17</v>
      </c>
      <c r="L4" s="56"/>
    </row>
    <row r="5" spans="1:12">
      <c r="A5" s="9"/>
      <c r="B5" s="10"/>
      <c r="C5" s="25"/>
      <c r="D5" s="21">
        <v>0.08</v>
      </c>
      <c r="E5" s="108"/>
      <c r="F5" s="108"/>
      <c r="G5" s="108"/>
      <c r="H5" s="108"/>
      <c r="I5" s="108"/>
      <c r="J5" s="17" t="s">
        <v>34</v>
      </c>
    </row>
    <row r="6" spans="1:12" ht="43" customHeight="1">
      <c r="A6" s="11"/>
      <c r="B6" s="12"/>
      <c r="C6" s="26"/>
      <c r="D6" s="14"/>
      <c r="E6" s="109"/>
      <c r="F6" s="109"/>
      <c r="G6" s="109"/>
      <c r="H6" s="109"/>
      <c r="I6" s="109"/>
      <c r="J6" s="35"/>
      <c r="L6" s="57"/>
    </row>
    <row r="7" spans="1:12" s="27" customFormat="1" ht="34">
      <c r="A7" s="31" t="s">
        <v>0</v>
      </c>
      <c r="B7" s="32"/>
      <c r="C7" s="50">
        <f>SUM(C8:C15)</f>
        <v>990000</v>
      </c>
      <c r="D7" s="33">
        <v>1</v>
      </c>
      <c r="E7" s="34"/>
      <c r="F7" s="34"/>
      <c r="G7" s="34"/>
      <c r="H7" s="34"/>
      <c r="I7" s="34"/>
      <c r="J7" s="82" t="s">
        <v>104</v>
      </c>
    </row>
    <row r="8" spans="1:12" s="4" customFormat="1" ht="43" customHeight="1">
      <c r="A8" s="104"/>
      <c r="B8" s="105" t="s">
        <v>1</v>
      </c>
      <c r="C8" s="116">
        <v>10000</v>
      </c>
      <c r="D8" s="29">
        <f>C8/$C$7</f>
        <v>1.0101010101010102E-2</v>
      </c>
      <c r="E8" s="30" t="s">
        <v>18</v>
      </c>
      <c r="F8" s="30"/>
      <c r="G8" s="30" t="s">
        <v>18</v>
      </c>
      <c r="H8" s="30"/>
      <c r="I8" s="30" t="s">
        <v>19</v>
      </c>
      <c r="J8" s="28"/>
    </row>
    <row r="9" spans="1:12" s="4" customFormat="1" ht="43" customHeight="1">
      <c r="A9" s="104"/>
      <c r="B9" s="105" t="s">
        <v>2</v>
      </c>
      <c r="C9" s="116">
        <v>10000</v>
      </c>
      <c r="D9" s="29">
        <f t="shared" ref="D9:D15" si="0">C9/$C$7</f>
        <v>1.0101010101010102E-2</v>
      </c>
      <c r="E9" s="30" t="s">
        <v>18</v>
      </c>
      <c r="F9" s="30"/>
      <c r="G9" s="30"/>
      <c r="H9" s="30"/>
      <c r="I9" s="30"/>
      <c r="J9" s="28"/>
    </row>
    <row r="10" spans="1:12" s="4" customFormat="1" ht="43" customHeight="1">
      <c r="A10" s="104"/>
      <c r="B10" s="105" t="s">
        <v>53</v>
      </c>
      <c r="C10" s="116">
        <v>10000</v>
      </c>
      <c r="D10" s="29">
        <f t="shared" si="0"/>
        <v>1.0101010101010102E-2</v>
      </c>
      <c r="E10" s="30"/>
      <c r="F10" s="30" t="s">
        <v>18</v>
      </c>
      <c r="G10" s="30"/>
      <c r="H10" s="30" t="s">
        <v>18</v>
      </c>
      <c r="I10" s="30"/>
      <c r="J10" s="28"/>
    </row>
    <row r="11" spans="1:12" s="4" customFormat="1" ht="43" customHeight="1">
      <c r="A11" s="104"/>
      <c r="B11" s="105" t="s">
        <v>35</v>
      </c>
      <c r="C11" s="116">
        <v>10000</v>
      </c>
      <c r="D11" s="29">
        <f t="shared" si="0"/>
        <v>1.0101010101010102E-2</v>
      </c>
      <c r="E11" s="30" t="s">
        <v>18</v>
      </c>
      <c r="F11" s="30" t="s">
        <v>18</v>
      </c>
      <c r="G11" s="30" t="s">
        <v>18</v>
      </c>
      <c r="H11" s="30"/>
      <c r="I11" s="30" t="s">
        <v>19</v>
      </c>
      <c r="J11" s="28"/>
    </row>
    <row r="12" spans="1:12" s="4" customFormat="1" ht="43" customHeight="1">
      <c r="A12" s="104"/>
      <c r="B12" s="105" t="s">
        <v>3</v>
      </c>
      <c r="C12" s="116">
        <v>50000</v>
      </c>
      <c r="D12" s="29">
        <f t="shared" si="0"/>
        <v>5.0505050505050504E-2</v>
      </c>
      <c r="E12" s="30"/>
      <c r="F12" s="30" t="s">
        <v>18</v>
      </c>
      <c r="G12" s="30" t="s">
        <v>18</v>
      </c>
      <c r="H12" s="30"/>
      <c r="I12" s="30"/>
      <c r="J12" s="28"/>
    </row>
    <row r="13" spans="1:12" s="4" customFormat="1" ht="43" customHeight="1">
      <c r="A13" s="104"/>
      <c r="B13" s="105" t="s">
        <v>4</v>
      </c>
      <c r="C13" s="116">
        <v>100000</v>
      </c>
      <c r="D13" s="29">
        <f t="shared" si="0"/>
        <v>0.10101010101010101</v>
      </c>
      <c r="E13" s="30" t="s">
        <v>18</v>
      </c>
      <c r="F13" s="30" t="s">
        <v>18</v>
      </c>
      <c r="G13" s="30"/>
      <c r="H13" s="30"/>
      <c r="I13" s="30"/>
      <c r="J13" s="28"/>
    </row>
    <row r="14" spans="1:12" s="4" customFormat="1" ht="43" customHeight="1">
      <c r="A14" s="104"/>
      <c r="B14" s="105" t="s">
        <v>5</v>
      </c>
      <c r="C14" s="116">
        <v>50000</v>
      </c>
      <c r="D14" s="29">
        <f t="shared" si="0"/>
        <v>5.0505050505050504E-2</v>
      </c>
      <c r="E14" s="30"/>
      <c r="F14" s="30" t="s">
        <v>18</v>
      </c>
      <c r="G14" s="30"/>
      <c r="H14" s="30" t="s">
        <v>18</v>
      </c>
      <c r="I14" s="30" t="s">
        <v>19</v>
      </c>
      <c r="J14" s="28"/>
    </row>
    <row r="15" spans="1:12" s="4" customFormat="1" ht="43" customHeight="1">
      <c r="A15" s="104"/>
      <c r="B15" s="105" t="s">
        <v>6</v>
      </c>
      <c r="C15" s="116">
        <v>750000</v>
      </c>
      <c r="D15" s="29">
        <f t="shared" si="0"/>
        <v>0.75757575757575757</v>
      </c>
      <c r="E15" s="30"/>
      <c r="F15" s="30" t="s">
        <v>18</v>
      </c>
      <c r="G15" s="30"/>
      <c r="H15" s="30"/>
      <c r="I15" s="30"/>
      <c r="J15" s="28"/>
    </row>
    <row r="16" spans="1:12" s="27" customFormat="1" ht="37.5" customHeight="1">
      <c r="A16" s="31" t="s">
        <v>7</v>
      </c>
      <c r="B16" s="32"/>
      <c r="C16" s="50">
        <f>SUM(C17:C23)</f>
        <v>990000</v>
      </c>
      <c r="D16" s="33">
        <v>1</v>
      </c>
      <c r="E16" s="34"/>
      <c r="F16" s="34"/>
      <c r="G16" s="34"/>
      <c r="H16" s="34"/>
      <c r="I16" s="34"/>
      <c r="J16" s="36"/>
    </row>
    <row r="17" spans="1:10" s="4" customFormat="1" ht="43" customHeight="1">
      <c r="A17" s="104"/>
      <c r="B17" s="105" t="s">
        <v>8</v>
      </c>
      <c r="C17" s="51">
        <v>12000</v>
      </c>
      <c r="D17" s="29">
        <f>C17/$C$16</f>
        <v>1.2121212121212121E-2</v>
      </c>
      <c r="E17" s="30"/>
      <c r="F17" s="30" t="s">
        <v>18</v>
      </c>
      <c r="G17" s="30"/>
      <c r="H17" s="30"/>
      <c r="I17" s="30"/>
      <c r="J17" s="28"/>
    </row>
    <row r="18" spans="1:10" s="4" customFormat="1" ht="43" customHeight="1">
      <c r="A18" s="104"/>
      <c r="B18" s="105" t="s">
        <v>102</v>
      </c>
      <c r="C18" s="51">
        <v>2000</v>
      </c>
      <c r="D18" s="29">
        <f t="shared" ref="D18:D20" si="1">C18/$C$16</f>
        <v>2.0202020202020202E-3</v>
      </c>
      <c r="E18" s="30"/>
      <c r="F18" s="30"/>
      <c r="G18" s="30"/>
      <c r="H18" s="30"/>
      <c r="I18" s="30"/>
      <c r="J18" s="28"/>
    </row>
    <row r="19" spans="1:10" s="4" customFormat="1" ht="43" customHeight="1">
      <c r="A19" s="104"/>
      <c r="B19" s="105" t="s">
        <v>102</v>
      </c>
      <c r="C19" s="51">
        <v>1000</v>
      </c>
      <c r="D19" s="29">
        <f t="shared" si="1"/>
        <v>1.0101010101010101E-3</v>
      </c>
      <c r="E19" s="30"/>
      <c r="F19" s="30" t="s">
        <v>18</v>
      </c>
      <c r="G19" s="30"/>
      <c r="H19" s="30"/>
      <c r="I19" s="30"/>
      <c r="J19" s="28"/>
    </row>
    <row r="20" spans="1:10" s="4" customFormat="1" ht="45.75" customHeight="1">
      <c r="A20" s="104"/>
      <c r="B20" s="105" t="s">
        <v>37</v>
      </c>
      <c r="C20" s="51">
        <v>10000</v>
      </c>
      <c r="D20" s="29">
        <f t="shared" si="1"/>
        <v>1.0101010101010102E-2</v>
      </c>
      <c r="E20" s="30"/>
      <c r="F20" s="30" t="s">
        <v>18</v>
      </c>
      <c r="G20" s="30" t="s">
        <v>18</v>
      </c>
      <c r="H20" s="30"/>
      <c r="I20" s="30" t="s">
        <v>19</v>
      </c>
      <c r="J20" s="28"/>
    </row>
    <row r="21" spans="1:10" s="4" customFormat="1" ht="43" customHeight="1">
      <c r="A21" s="104"/>
      <c r="B21" s="105" t="s">
        <v>38</v>
      </c>
      <c r="C21" s="51">
        <v>115000</v>
      </c>
      <c r="D21" s="29">
        <f t="shared" ref="D21:D22" si="2">C21/$C$16</f>
        <v>0.11616161616161616</v>
      </c>
      <c r="E21" s="30"/>
      <c r="F21" s="30" t="s">
        <v>18</v>
      </c>
      <c r="G21" s="30"/>
      <c r="H21" s="30"/>
      <c r="I21" s="30"/>
      <c r="J21" s="28"/>
    </row>
    <row r="22" spans="1:10" s="4" customFormat="1" ht="43" customHeight="1">
      <c r="A22" s="104"/>
      <c r="B22" s="105" t="s">
        <v>54</v>
      </c>
      <c r="C22" s="51">
        <v>50000</v>
      </c>
      <c r="D22" s="29">
        <f t="shared" si="2"/>
        <v>5.0505050505050504E-2</v>
      </c>
      <c r="E22" s="30"/>
      <c r="F22" s="30" t="s">
        <v>18</v>
      </c>
      <c r="G22" s="30" t="s">
        <v>18</v>
      </c>
      <c r="H22" s="30"/>
      <c r="I22" s="30" t="s">
        <v>19</v>
      </c>
      <c r="J22" s="28"/>
    </row>
    <row r="23" spans="1:10" s="4" customFormat="1" ht="43" customHeight="1">
      <c r="A23" s="104"/>
      <c r="B23" s="105" t="s">
        <v>39</v>
      </c>
      <c r="C23" s="51">
        <v>800000</v>
      </c>
      <c r="D23" s="29">
        <f t="shared" ref="D23" si="3">C23/$C$16</f>
        <v>0.80808080808080807</v>
      </c>
      <c r="E23" s="30"/>
      <c r="F23" s="30"/>
      <c r="G23" s="30"/>
      <c r="H23" s="30"/>
      <c r="I23" s="30" t="s">
        <v>19</v>
      </c>
      <c r="J23" s="28"/>
    </row>
    <row r="24" spans="1:10" s="27" customFormat="1" ht="37.5" customHeight="1">
      <c r="A24" s="31" t="s">
        <v>46</v>
      </c>
      <c r="B24" s="32"/>
      <c r="C24" s="50"/>
      <c r="D24" s="33"/>
      <c r="E24" s="34"/>
      <c r="F24" s="34"/>
      <c r="G24" s="34"/>
      <c r="H24" s="34"/>
      <c r="I24" s="34"/>
      <c r="J24" s="36"/>
    </row>
    <row r="25" spans="1:10" s="27" customFormat="1" ht="37.5" customHeight="1">
      <c r="A25" s="31" t="s">
        <v>103</v>
      </c>
      <c r="B25" s="32"/>
      <c r="C25" s="50">
        <v>220000</v>
      </c>
      <c r="D25" s="33"/>
      <c r="E25" s="34"/>
      <c r="F25" s="34"/>
      <c r="G25" s="34"/>
      <c r="H25" s="34"/>
      <c r="I25" s="34"/>
      <c r="J25" s="36"/>
    </row>
    <row r="26" spans="1:10" s="27" customFormat="1" ht="37.5" customHeight="1">
      <c r="A26" s="31" t="s">
        <v>49</v>
      </c>
      <c r="B26" s="32"/>
      <c r="C26" s="117">
        <f>SUM(C27:C32)</f>
        <v>188000</v>
      </c>
      <c r="D26" s="33">
        <v>1</v>
      </c>
      <c r="E26" s="34"/>
      <c r="F26" s="34"/>
      <c r="G26" s="34"/>
      <c r="H26" s="34"/>
      <c r="I26" s="34"/>
      <c r="J26" s="36"/>
    </row>
    <row r="27" spans="1:10" s="4" customFormat="1" ht="43" customHeight="1">
      <c r="A27" s="104"/>
      <c r="B27" s="105" t="s">
        <v>56</v>
      </c>
      <c r="C27" s="51">
        <v>120000</v>
      </c>
      <c r="D27" s="29">
        <f>C27/$C$26</f>
        <v>0.63829787234042556</v>
      </c>
      <c r="E27" s="30"/>
      <c r="F27" s="30" t="s">
        <v>18</v>
      </c>
      <c r="G27" s="30"/>
      <c r="H27" s="30"/>
      <c r="I27" s="30" t="s">
        <v>19</v>
      </c>
      <c r="J27" s="28"/>
    </row>
    <row r="28" spans="1:10" s="4" customFormat="1" ht="43" customHeight="1">
      <c r="A28" s="104"/>
      <c r="B28" s="105" t="s">
        <v>57</v>
      </c>
      <c r="C28" s="51">
        <v>20000</v>
      </c>
      <c r="D28" s="29">
        <f t="shared" ref="D28:D32" si="4">C28/$C$26</f>
        <v>0.10638297872340426</v>
      </c>
      <c r="E28" s="30"/>
      <c r="F28" s="30"/>
      <c r="G28" s="30"/>
      <c r="H28" s="30"/>
      <c r="I28" s="30"/>
      <c r="J28" s="28"/>
    </row>
    <row r="29" spans="1:10" s="4" customFormat="1" ht="43" customHeight="1">
      <c r="A29" s="104"/>
      <c r="B29" s="105" t="s">
        <v>58</v>
      </c>
      <c r="C29" s="51">
        <v>10000</v>
      </c>
      <c r="D29" s="29">
        <f t="shared" si="4"/>
        <v>5.3191489361702128E-2</v>
      </c>
      <c r="E29" s="30" t="s">
        <v>18</v>
      </c>
      <c r="F29" s="30" t="s">
        <v>18</v>
      </c>
      <c r="G29" s="30"/>
      <c r="H29" s="30"/>
      <c r="I29" s="30" t="s">
        <v>19</v>
      </c>
      <c r="J29" s="28"/>
    </row>
    <row r="30" spans="1:10" s="4" customFormat="1" ht="43" customHeight="1">
      <c r="A30" s="104"/>
      <c r="B30" s="105" t="s">
        <v>59</v>
      </c>
      <c r="C30" s="51">
        <v>5000</v>
      </c>
      <c r="D30" s="29">
        <f t="shared" si="4"/>
        <v>2.6595744680851064E-2</v>
      </c>
      <c r="E30" s="30"/>
      <c r="F30" s="30" t="s">
        <v>18</v>
      </c>
      <c r="G30" s="30"/>
      <c r="H30" s="30"/>
      <c r="I30" s="30"/>
      <c r="J30" s="28"/>
    </row>
    <row r="31" spans="1:10" s="4" customFormat="1" ht="43" customHeight="1">
      <c r="A31" s="104"/>
      <c r="B31" s="105" t="s">
        <v>60</v>
      </c>
      <c r="C31" s="51">
        <v>15000</v>
      </c>
      <c r="D31" s="29">
        <f t="shared" si="4"/>
        <v>7.9787234042553196E-2</v>
      </c>
      <c r="E31" s="30"/>
      <c r="F31" s="30" t="s">
        <v>18</v>
      </c>
      <c r="G31" s="30"/>
      <c r="H31" s="30"/>
      <c r="I31" s="30" t="s">
        <v>19</v>
      </c>
      <c r="J31" s="28"/>
    </row>
    <row r="32" spans="1:10" s="4" customFormat="1" ht="43" customHeight="1">
      <c r="A32" s="104"/>
      <c r="B32" s="105" t="s">
        <v>48</v>
      </c>
      <c r="C32" s="51">
        <v>18000</v>
      </c>
      <c r="D32" s="29">
        <f t="shared" si="4"/>
        <v>9.5744680851063829E-2</v>
      </c>
      <c r="E32" s="30" t="s">
        <v>18</v>
      </c>
      <c r="F32" s="30" t="s">
        <v>18</v>
      </c>
      <c r="G32" s="30"/>
      <c r="H32" s="30"/>
      <c r="I32" s="30" t="s">
        <v>19</v>
      </c>
      <c r="J32" s="28"/>
    </row>
    <row r="33" spans="1:10" s="27" customFormat="1" ht="37.5" customHeight="1">
      <c r="A33" s="31" t="s">
        <v>42</v>
      </c>
      <c r="B33" s="32"/>
      <c r="C33" s="50">
        <f>C25-C26</f>
        <v>32000</v>
      </c>
      <c r="D33" s="33"/>
      <c r="E33" s="34"/>
      <c r="F33" s="34"/>
      <c r="G33" s="34"/>
      <c r="H33" s="34"/>
      <c r="I33" s="34"/>
      <c r="J33" s="36"/>
    </row>
    <row r="34" spans="1:10" s="4" customFormat="1" ht="43" customHeight="1">
      <c r="A34" s="104"/>
      <c r="B34" s="105" t="s">
        <v>40</v>
      </c>
      <c r="C34" s="51">
        <v>16000</v>
      </c>
      <c r="D34" s="29"/>
      <c r="E34" s="30"/>
      <c r="F34" s="30" t="s">
        <v>18</v>
      </c>
      <c r="G34" s="30" t="s">
        <v>18</v>
      </c>
      <c r="H34" s="30" t="s">
        <v>18</v>
      </c>
      <c r="I34" s="30" t="s">
        <v>19</v>
      </c>
      <c r="J34" s="28"/>
    </row>
    <row r="35" spans="1:10" s="27" customFormat="1" ht="37.5" customHeight="1">
      <c r="A35" s="31" t="s">
        <v>41</v>
      </c>
      <c r="B35" s="32"/>
      <c r="C35" s="50">
        <f>C33-C34</f>
        <v>16000</v>
      </c>
      <c r="D35" s="33"/>
      <c r="E35" s="34"/>
      <c r="F35" s="34"/>
      <c r="G35" s="34"/>
      <c r="H35" s="34"/>
      <c r="I35" s="83"/>
      <c r="J35" s="82"/>
    </row>
    <row r="36" spans="1:10" s="4" customFormat="1" ht="51">
      <c r="A36" s="106"/>
      <c r="B36" s="105" t="s">
        <v>47</v>
      </c>
      <c r="C36" s="52">
        <v>3200</v>
      </c>
      <c r="D36" s="53"/>
      <c r="E36" s="54"/>
      <c r="F36" s="54" t="s">
        <v>18</v>
      </c>
      <c r="G36" s="54"/>
      <c r="H36" s="54" t="s">
        <v>18</v>
      </c>
      <c r="I36" s="54"/>
      <c r="J36" s="55"/>
    </row>
    <row r="37" spans="1:10" s="27" customFormat="1" ht="37.5" customHeight="1">
      <c r="A37" s="31" t="s">
        <v>43</v>
      </c>
      <c r="B37" s="32"/>
      <c r="C37" s="50">
        <f>C35-C36</f>
        <v>12800</v>
      </c>
      <c r="D37" s="33"/>
      <c r="E37" s="34"/>
      <c r="F37" s="34"/>
      <c r="G37" s="34"/>
      <c r="H37" s="34"/>
      <c r="I37" s="34"/>
      <c r="J37" s="36"/>
    </row>
    <row r="38" spans="1:10" s="4" customFormat="1" ht="43" customHeight="1">
      <c r="A38" s="104"/>
      <c r="B38" s="105" t="s">
        <v>44</v>
      </c>
      <c r="C38" s="51">
        <v>1600</v>
      </c>
      <c r="D38" s="29"/>
      <c r="E38" s="30"/>
      <c r="F38" s="30"/>
      <c r="G38" s="30"/>
      <c r="H38" s="30"/>
      <c r="I38" s="30"/>
      <c r="J38" s="28"/>
    </row>
    <row r="39" spans="1:10" s="27" customFormat="1" ht="37.5" customHeight="1">
      <c r="A39" s="31" t="s">
        <v>45</v>
      </c>
      <c r="B39" s="32"/>
      <c r="C39" s="50">
        <f>C37-C38</f>
        <v>11200</v>
      </c>
      <c r="D39" s="33"/>
      <c r="E39" s="34"/>
      <c r="F39" s="34"/>
      <c r="G39" s="34"/>
      <c r="H39" s="34"/>
      <c r="I39" s="34"/>
      <c r="J39" s="36"/>
    </row>
  </sheetData>
  <mergeCells count="5">
    <mergeCell ref="E2:E6"/>
    <mergeCell ref="F2:F6"/>
    <mergeCell ref="H2:H6"/>
    <mergeCell ref="I1:I6"/>
    <mergeCell ref="G2:G6"/>
  </mergeCells>
  <phoneticPr fontId="3" type="noConversion"/>
  <conditionalFormatting sqref="D8:D15">
    <cfRule type="cellIs" dxfId="58" priority="85" operator="greaterThan">
      <formula>$D$3</formula>
    </cfRule>
  </conditionalFormatting>
  <conditionalFormatting sqref="D8:D15">
    <cfRule type="cellIs" dxfId="57" priority="84" operator="lessThanOrEqual">
      <formula>$D$3</formula>
    </cfRule>
  </conditionalFormatting>
  <conditionalFormatting sqref="D17:D20">
    <cfRule type="cellIs" dxfId="56" priority="81" operator="greaterThan">
      <formula>$D$3</formula>
    </cfRule>
  </conditionalFormatting>
  <conditionalFormatting sqref="D17:D20">
    <cfRule type="cellIs" dxfId="55" priority="80" operator="lessThanOrEqual">
      <formula>$D$3</formula>
    </cfRule>
  </conditionalFormatting>
  <conditionalFormatting sqref="E7:H20 E25:H26 E37:H37">
    <cfRule type="containsText" dxfId="54" priority="71" operator="containsText" text="x">
      <formula>NOT(ISERROR(SEARCH("x",E7)))</formula>
    </cfRule>
  </conditionalFormatting>
  <conditionalFormatting sqref="I7:I20 I25:I26 I37">
    <cfRule type="containsText" dxfId="53" priority="70" operator="containsText" text="ja">
      <formula>NOT(ISERROR(SEARCH("ja",I7)))</formula>
    </cfRule>
  </conditionalFormatting>
  <conditionalFormatting sqref="D21">
    <cfRule type="cellIs" dxfId="52" priority="69" operator="greaterThan">
      <formula>$D$3</formula>
    </cfRule>
  </conditionalFormatting>
  <conditionalFormatting sqref="D21">
    <cfRule type="cellIs" dxfId="51" priority="68" operator="lessThanOrEqual">
      <formula>$D$3</formula>
    </cfRule>
  </conditionalFormatting>
  <conditionalFormatting sqref="E21:H21">
    <cfRule type="containsText" dxfId="50" priority="67" operator="containsText" text="x">
      <formula>NOT(ISERROR(SEARCH("x",E21)))</formula>
    </cfRule>
  </conditionalFormatting>
  <conditionalFormatting sqref="I21">
    <cfRule type="containsText" dxfId="49" priority="66" operator="containsText" text="ja">
      <formula>NOT(ISERROR(SEARCH("ja",I21)))</formula>
    </cfRule>
  </conditionalFormatting>
  <conditionalFormatting sqref="D22">
    <cfRule type="cellIs" dxfId="48" priority="65" operator="greaterThan">
      <formula>$D$3</formula>
    </cfRule>
  </conditionalFormatting>
  <conditionalFormatting sqref="D22">
    <cfRule type="cellIs" dxfId="47" priority="64" operator="lessThanOrEqual">
      <formula>$D$3</formula>
    </cfRule>
  </conditionalFormatting>
  <conditionalFormatting sqref="E22:H22">
    <cfRule type="containsText" dxfId="46" priority="63" operator="containsText" text="x">
      <formula>NOT(ISERROR(SEARCH("x",E22)))</formula>
    </cfRule>
  </conditionalFormatting>
  <conditionalFormatting sqref="I22">
    <cfRule type="containsText" dxfId="45" priority="62" operator="containsText" text="ja">
      <formula>NOT(ISERROR(SEARCH("ja",I22)))</formula>
    </cfRule>
  </conditionalFormatting>
  <conditionalFormatting sqref="D23">
    <cfRule type="cellIs" dxfId="44" priority="57" operator="greaterThan">
      <formula>$D$3</formula>
    </cfRule>
  </conditionalFormatting>
  <conditionalFormatting sqref="D23">
    <cfRule type="cellIs" dxfId="43" priority="56" operator="lessThanOrEqual">
      <formula>$D$3</formula>
    </cfRule>
  </conditionalFormatting>
  <conditionalFormatting sqref="E23:H23">
    <cfRule type="containsText" dxfId="42" priority="55" operator="containsText" text="x">
      <formula>NOT(ISERROR(SEARCH("x",E23)))</formula>
    </cfRule>
  </conditionalFormatting>
  <conditionalFormatting sqref="I23">
    <cfRule type="containsText" dxfId="41" priority="54" operator="containsText" text="ja">
      <formula>NOT(ISERROR(SEARCH("ja",I23)))</formula>
    </cfRule>
  </conditionalFormatting>
  <conditionalFormatting sqref="E35:H35">
    <cfRule type="containsText" dxfId="40" priority="49" operator="containsText" text="x">
      <formula>NOT(ISERROR(SEARCH("x",E35)))</formula>
    </cfRule>
  </conditionalFormatting>
  <conditionalFormatting sqref="I35">
    <cfRule type="containsText" dxfId="39" priority="48" operator="containsText" text="ja">
      <formula>NOT(ISERROR(SEARCH("ja",I35)))</formula>
    </cfRule>
  </conditionalFormatting>
  <conditionalFormatting sqref="E33:H33">
    <cfRule type="containsText" dxfId="38" priority="47" operator="containsText" text="x">
      <formula>NOT(ISERROR(SEARCH("x",E33)))</formula>
    </cfRule>
  </conditionalFormatting>
  <conditionalFormatting sqref="I33">
    <cfRule type="containsText" dxfId="37" priority="46" operator="containsText" text="ja">
      <formula>NOT(ISERROR(SEARCH("ja",I33)))</formula>
    </cfRule>
  </conditionalFormatting>
  <conditionalFormatting sqref="E39:H39">
    <cfRule type="containsText" dxfId="36" priority="41" operator="containsText" text="x">
      <formula>NOT(ISERROR(SEARCH("x",E39)))</formula>
    </cfRule>
  </conditionalFormatting>
  <conditionalFormatting sqref="I39">
    <cfRule type="containsText" dxfId="35" priority="40" operator="containsText" text="ja">
      <formula>NOT(ISERROR(SEARCH("ja",I39)))</formula>
    </cfRule>
  </conditionalFormatting>
  <conditionalFormatting sqref="E24:H24">
    <cfRule type="containsText" dxfId="34" priority="39" operator="containsText" text="x">
      <formula>NOT(ISERROR(SEARCH("x",E24)))</formula>
    </cfRule>
  </conditionalFormatting>
  <conditionalFormatting sqref="I24">
    <cfRule type="containsText" dxfId="33" priority="38" operator="containsText" text="ja">
      <formula>NOT(ISERROR(SEARCH("ja",I24)))</formula>
    </cfRule>
  </conditionalFormatting>
  <conditionalFormatting sqref="D27:D32">
    <cfRule type="cellIs" dxfId="32" priority="37" operator="greaterThan">
      <formula>$D$3</formula>
    </cfRule>
  </conditionalFormatting>
  <conditionalFormatting sqref="D27:D32">
    <cfRule type="cellIs" dxfId="31" priority="36" operator="lessThanOrEqual">
      <formula>$D$3</formula>
    </cfRule>
  </conditionalFormatting>
  <conditionalFormatting sqref="E27:H27">
    <cfRule type="containsText" dxfId="30" priority="35" operator="containsText" text="x">
      <formula>NOT(ISERROR(SEARCH("x",E27)))</formula>
    </cfRule>
  </conditionalFormatting>
  <conditionalFormatting sqref="I27">
    <cfRule type="containsText" dxfId="29" priority="34" operator="containsText" text="ja">
      <formula>NOT(ISERROR(SEARCH("ja",I27)))</formula>
    </cfRule>
  </conditionalFormatting>
  <conditionalFormatting sqref="E28:H28">
    <cfRule type="containsText" dxfId="28" priority="31" operator="containsText" text="x">
      <formula>NOT(ISERROR(SEARCH("x",E28)))</formula>
    </cfRule>
  </conditionalFormatting>
  <conditionalFormatting sqref="I28">
    <cfRule type="containsText" dxfId="27" priority="30" operator="containsText" text="ja">
      <formula>NOT(ISERROR(SEARCH("ja",I28)))</formula>
    </cfRule>
  </conditionalFormatting>
  <conditionalFormatting sqref="E29:H29">
    <cfRule type="containsText" dxfId="26" priority="27" operator="containsText" text="x">
      <formula>NOT(ISERROR(SEARCH("x",E29)))</formula>
    </cfRule>
  </conditionalFormatting>
  <conditionalFormatting sqref="I29">
    <cfRule type="containsText" dxfId="25" priority="26" operator="containsText" text="ja">
      <formula>NOT(ISERROR(SEARCH("ja",I29)))</formula>
    </cfRule>
  </conditionalFormatting>
  <conditionalFormatting sqref="E30:H30">
    <cfRule type="containsText" dxfId="24" priority="23" operator="containsText" text="x">
      <formula>NOT(ISERROR(SEARCH("x",E30)))</formula>
    </cfRule>
  </conditionalFormatting>
  <conditionalFormatting sqref="I30">
    <cfRule type="containsText" dxfId="23" priority="22" operator="containsText" text="ja">
      <formula>NOT(ISERROR(SEARCH("ja",I30)))</formula>
    </cfRule>
  </conditionalFormatting>
  <conditionalFormatting sqref="E31:H31">
    <cfRule type="containsText" dxfId="22" priority="19" operator="containsText" text="x">
      <formula>NOT(ISERROR(SEARCH("x",E31)))</formula>
    </cfRule>
  </conditionalFormatting>
  <conditionalFormatting sqref="I31">
    <cfRule type="containsText" dxfId="21" priority="18" operator="containsText" text="ja">
      <formula>NOT(ISERROR(SEARCH("ja",I31)))</formula>
    </cfRule>
  </conditionalFormatting>
  <conditionalFormatting sqref="E32:H32">
    <cfRule type="containsText" dxfId="20" priority="15" operator="containsText" text="x">
      <formula>NOT(ISERROR(SEARCH("x",E32)))</formula>
    </cfRule>
  </conditionalFormatting>
  <conditionalFormatting sqref="I32">
    <cfRule type="containsText" dxfId="19" priority="14" operator="containsText" text="ja">
      <formula>NOT(ISERROR(SEARCH("ja",I32)))</formula>
    </cfRule>
  </conditionalFormatting>
  <conditionalFormatting sqref="C26">
    <cfRule type="containsText" dxfId="18" priority="13" operator="containsText" text="x">
      <formula>NOT(ISERROR(SEARCH("x",C26)))</formula>
    </cfRule>
  </conditionalFormatting>
  <conditionalFormatting sqref="D34">
    <cfRule type="cellIs" dxfId="17" priority="12" operator="greaterThan">
      <formula>$D$3</formula>
    </cfRule>
  </conditionalFormatting>
  <conditionalFormatting sqref="D34">
    <cfRule type="cellIs" dxfId="16" priority="11" operator="lessThanOrEqual">
      <formula>$D$3</formula>
    </cfRule>
  </conditionalFormatting>
  <conditionalFormatting sqref="E34:H34">
    <cfRule type="containsText" dxfId="15" priority="10" operator="containsText" text="x">
      <formula>NOT(ISERROR(SEARCH("x",E34)))</formula>
    </cfRule>
  </conditionalFormatting>
  <conditionalFormatting sqref="I34">
    <cfRule type="containsText" dxfId="14" priority="9" operator="containsText" text="ja">
      <formula>NOT(ISERROR(SEARCH("ja",I34)))</formula>
    </cfRule>
  </conditionalFormatting>
  <conditionalFormatting sqref="D36">
    <cfRule type="cellIs" dxfId="13" priority="8" operator="greaterThan">
      <formula>$D$3</formula>
    </cfRule>
  </conditionalFormatting>
  <conditionalFormatting sqref="D36">
    <cfRule type="cellIs" dxfId="12" priority="7" operator="lessThanOrEqual">
      <formula>$D$3</formula>
    </cfRule>
  </conditionalFormatting>
  <conditionalFormatting sqref="E36:H36">
    <cfRule type="containsText" dxfId="11" priority="6" operator="containsText" text="x">
      <formula>NOT(ISERROR(SEARCH("x",E36)))</formula>
    </cfRule>
  </conditionalFormatting>
  <conditionalFormatting sqref="I36">
    <cfRule type="containsText" dxfId="10" priority="5" operator="containsText" text="ja">
      <formula>NOT(ISERROR(SEARCH("ja",I36)))</formula>
    </cfRule>
  </conditionalFormatting>
  <conditionalFormatting sqref="D38">
    <cfRule type="cellIs" dxfId="9" priority="4" operator="greaterThan">
      <formula>$D$3</formula>
    </cfRule>
  </conditionalFormatting>
  <conditionalFormatting sqref="D38">
    <cfRule type="cellIs" dxfId="8" priority="3" operator="lessThanOrEqual">
      <formula>$D$3</formula>
    </cfRule>
  </conditionalFormatting>
  <conditionalFormatting sqref="E38:H38">
    <cfRule type="containsText" dxfId="7" priority="2" operator="containsText" text="x">
      <formula>NOT(ISERROR(SEARCH("x",E38)))</formula>
    </cfRule>
  </conditionalFormatting>
  <conditionalFormatting sqref="I38">
    <cfRule type="containsText" dxfId="6" priority="1" operator="containsText" text="ja">
      <formula>NOT(ISERROR(SEARCH("ja",I38)))</formula>
    </cfRule>
  </conditionalFormatting>
  <pageMargins left="0.7" right="0.7" top="0.75" bottom="0.75" header="0.3" footer="0.3"/>
  <pageSetup paperSize="9" scale="49" orientation="portrait" copies="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7"/>
  <sheetViews>
    <sheetView zoomScale="87" zoomScaleNormal="60" zoomScalePageLayoutView="60" workbookViewId="0">
      <pane ySplit="2" topLeftCell="A3" activePane="bottomLeft" state="frozenSplit"/>
      <selection activeCell="A3" sqref="A3"/>
      <selection pane="bottomLeft" activeCell="W2" sqref="W2"/>
    </sheetView>
  </sheetViews>
  <sheetFormatPr baseColWidth="10" defaultColWidth="10.83203125" defaultRowHeight="16"/>
  <cols>
    <col min="1" max="1" width="4.6640625" style="37" customWidth="1"/>
    <col min="2" max="2" width="56.1640625" style="1" bestFit="1" customWidth="1"/>
    <col min="3" max="23" width="4.6640625" style="1" customWidth="1"/>
    <col min="24" max="24" width="10.83203125" style="1"/>
    <col min="25" max="25" width="10.83203125" style="56"/>
    <col min="26" max="27" width="10.83203125" style="1"/>
    <col min="28" max="28" width="23" style="1" customWidth="1"/>
    <col min="29" max="16384" width="10.83203125" style="1"/>
  </cols>
  <sheetData>
    <row r="1" spans="1:28">
      <c r="A1" s="90"/>
      <c r="B1" s="91"/>
      <c r="C1" s="92"/>
      <c r="D1" s="101" t="s">
        <v>24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3"/>
    </row>
    <row r="2" spans="1:28" ht="247">
      <c r="A2" s="90"/>
      <c r="B2" s="93" t="s">
        <v>33</v>
      </c>
      <c r="C2" s="94" t="s">
        <v>23</v>
      </c>
      <c r="D2" s="88" t="s">
        <v>25</v>
      </c>
      <c r="E2" s="84" t="s">
        <v>26</v>
      </c>
      <c r="F2" s="84" t="s">
        <v>27</v>
      </c>
      <c r="G2" s="84" t="s">
        <v>28</v>
      </c>
      <c r="H2" s="84" t="s">
        <v>92</v>
      </c>
      <c r="I2" s="84" t="s">
        <v>93</v>
      </c>
      <c r="J2" s="84" t="s">
        <v>94</v>
      </c>
      <c r="K2" s="84" t="s">
        <v>95</v>
      </c>
      <c r="L2" s="84" t="s">
        <v>96</v>
      </c>
      <c r="M2" s="84" t="s">
        <v>97</v>
      </c>
      <c r="N2" s="87" t="s">
        <v>98</v>
      </c>
      <c r="O2" s="84" t="s">
        <v>99</v>
      </c>
      <c r="P2" s="84" t="s">
        <v>100</v>
      </c>
      <c r="Q2" s="84" t="s">
        <v>101</v>
      </c>
      <c r="R2" s="84" t="s">
        <v>29</v>
      </c>
      <c r="S2" s="84" t="s">
        <v>30</v>
      </c>
      <c r="T2" s="84" t="s">
        <v>31</v>
      </c>
      <c r="U2" s="84" t="s">
        <v>89</v>
      </c>
      <c r="V2" s="84" t="s">
        <v>90</v>
      </c>
      <c r="W2" s="38" t="s">
        <v>32</v>
      </c>
      <c r="Y2" s="56" t="s">
        <v>87</v>
      </c>
      <c r="AB2" s="57"/>
    </row>
    <row r="3" spans="1:28">
      <c r="A3" s="95"/>
      <c r="B3" s="96" t="s">
        <v>81</v>
      </c>
      <c r="C3" s="97"/>
      <c r="D3" s="44"/>
      <c r="E3" s="42" t="s">
        <v>91</v>
      </c>
      <c r="F3" s="42" t="s">
        <v>91</v>
      </c>
      <c r="G3" s="42" t="s">
        <v>91</v>
      </c>
      <c r="H3" s="42" t="s">
        <v>91</v>
      </c>
      <c r="I3" s="42"/>
      <c r="J3" s="42"/>
      <c r="K3" s="42" t="s">
        <v>91</v>
      </c>
      <c r="L3" s="42" t="s">
        <v>91</v>
      </c>
      <c r="M3" s="42"/>
      <c r="N3" s="42"/>
      <c r="O3" s="42"/>
      <c r="P3" s="42"/>
      <c r="Q3" s="42"/>
      <c r="R3" s="42" t="s">
        <v>91</v>
      </c>
      <c r="S3" s="42" t="s">
        <v>91</v>
      </c>
      <c r="T3" s="42"/>
      <c r="U3" s="42"/>
      <c r="V3" s="42"/>
      <c r="W3" s="43"/>
    </row>
    <row r="4" spans="1:28">
      <c r="A4" s="98"/>
      <c r="B4" s="99" t="s">
        <v>82</v>
      </c>
      <c r="C4" s="100"/>
      <c r="D4" s="42">
        <f t="shared" ref="D4:M4" si="0">IF(COUNTIF(D5:D47,"x")=0,"",(COUNTIF(D5:D47,"x")))</f>
        <v>1</v>
      </c>
      <c r="E4" s="42">
        <f t="shared" si="0"/>
        <v>6</v>
      </c>
      <c r="F4" s="42">
        <f t="shared" si="0"/>
        <v>1</v>
      </c>
      <c r="G4" s="42">
        <f t="shared" si="0"/>
        <v>6</v>
      </c>
      <c r="H4" s="42">
        <f t="shared" si="0"/>
        <v>1</v>
      </c>
      <c r="I4" s="42">
        <f t="shared" si="0"/>
        <v>2</v>
      </c>
      <c r="J4" s="42">
        <f t="shared" si="0"/>
        <v>2</v>
      </c>
      <c r="K4" s="42">
        <f t="shared" si="0"/>
        <v>2</v>
      </c>
      <c r="L4" s="42">
        <f t="shared" si="0"/>
        <v>2</v>
      </c>
      <c r="M4" s="42">
        <f t="shared" si="0"/>
        <v>2</v>
      </c>
      <c r="N4" s="42"/>
      <c r="O4" s="42">
        <f t="shared" ref="O4:W4" si="1">IF(COUNTIF(O5:O47,"x")=0,"",(COUNTIF(O5:O47,"x")))</f>
        <v>5</v>
      </c>
      <c r="P4" s="42">
        <f t="shared" si="1"/>
        <v>2</v>
      </c>
      <c r="Q4" s="42">
        <f t="shared" si="1"/>
        <v>2</v>
      </c>
      <c r="R4" s="42">
        <f t="shared" si="1"/>
        <v>1</v>
      </c>
      <c r="S4" s="42" t="str">
        <f t="shared" si="1"/>
        <v/>
      </c>
      <c r="T4" s="42" t="str">
        <f t="shared" si="1"/>
        <v/>
      </c>
      <c r="U4" s="42" t="str">
        <f t="shared" si="1"/>
        <v/>
      </c>
      <c r="V4" s="42" t="str">
        <f t="shared" si="1"/>
        <v/>
      </c>
      <c r="W4" s="89" t="str">
        <f t="shared" si="1"/>
        <v/>
      </c>
    </row>
    <row r="5" spans="1:28">
      <c r="A5" s="113" t="s">
        <v>63</v>
      </c>
      <c r="B5" s="39" t="s">
        <v>65</v>
      </c>
      <c r="C5" s="45"/>
      <c r="D5" s="66" t="s">
        <v>18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</row>
    <row r="6" spans="1:28">
      <c r="A6" s="114"/>
      <c r="B6" s="40" t="s">
        <v>67</v>
      </c>
      <c r="C6" s="46"/>
      <c r="D6" s="69"/>
      <c r="E6" s="70" t="s">
        <v>18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</row>
    <row r="7" spans="1:28">
      <c r="A7" s="114"/>
      <c r="B7" s="40" t="s">
        <v>86</v>
      </c>
      <c r="C7" s="46"/>
      <c r="D7" s="69"/>
      <c r="E7" s="70"/>
      <c r="F7" s="70" t="s">
        <v>18</v>
      </c>
      <c r="G7" s="70"/>
      <c r="H7" s="70"/>
      <c r="I7" s="70"/>
      <c r="J7" s="70"/>
      <c r="K7" s="70"/>
      <c r="L7" s="70"/>
      <c r="M7" s="70"/>
      <c r="N7" s="70" t="s">
        <v>18</v>
      </c>
      <c r="O7" s="70"/>
      <c r="P7" s="70"/>
      <c r="Q7" s="70"/>
      <c r="R7" s="70"/>
      <c r="S7" s="70"/>
      <c r="T7" s="70"/>
      <c r="U7" s="70"/>
      <c r="V7" s="70"/>
      <c r="W7" s="71"/>
    </row>
    <row r="8" spans="1:28">
      <c r="A8" s="114"/>
      <c r="B8" s="40" t="s">
        <v>66</v>
      </c>
      <c r="C8" s="46"/>
      <c r="D8" s="69"/>
      <c r="E8" s="70"/>
      <c r="F8" s="70"/>
      <c r="G8" s="70" t="s">
        <v>18</v>
      </c>
      <c r="H8" s="70"/>
      <c r="I8" s="70"/>
      <c r="J8" s="70"/>
      <c r="K8" s="70"/>
      <c r="L8" s="70"/>
      <c r="M8" s="70"/>
      <c r="N8" s="70"/>
      <c r="O8" s="70" t="s">
        <v>18</v>
      </c>
      <c r="P8" s="70"/>
      <c r="Q8" s="70"/>
      <c r="R8" s="70"/>
      <c r="S8" s="70"/>
      <c r="T8" s="70"/>
      <c r="U8" s="70"/>
      <c r="V8" s="70"/>
      <c r="W8" s="71"/>
    </row>
    <row r="9" spans="1:28">
      <c r="A9" s="114"/>
      <c r="B9" s="40" t="s">
        <v>20</v>
      </c>
      <c r="C9" s="46"/>
      <c r="D9" s="69"/>
      <c r="E9" s="70"/>
      <c r="F9" s="70"/>
      <c r="G9" s="70"/>
      <c r="H9" s="70" t="s">
        <v>18</v>
      </c>
      <c r="I9" s="70"/>
      <c r="J9" s="70"/>
      <c r="K9" s="70"/>
      <c r="L9" s="70"/>
      <c r="M9" s="70"/>
      <c r="N9" s="70"/>
      <c r="O9" s="70"/>
      <c r="P9" s="70" t="s">
        <v>18</v>
      </c>
      <c r="Q9" s="70"/>
      <c r="R9" s="70"/>
      <c r="S9" s="70"/>
      <c r="T9" s="70"/>
      <c r="U9" s="70"/>
      <c r="V9" s="70"/>
      <c r="W9" s="71"/>
    </row>
    <row r="10" spans="1:28">
      <c r="A10" s="114"/>
      <c r="B10" s="40" t="s">
        <v>64</v>
      </c>
      <c r="C10" s="46"/>
      <c r="D10" s="69"/>
      <c r="E10" s="70"/>
      <c r="F10" s="70"/>
      <c r="G10" s="70"/>
      <c r="H10" s="70"/>
      <c r="I10" s="70" t="s">
        <v>18</v>
      </c>
      <c r="J10" s="70"/>
      <c r="K10" s="70"/>
      <c r="L10" s="70"/>
      <c r="M10" s="70"/>
      <c r="N10" s="70"/>
      <c r="O10" s="70"/>
      <c r="P10" s="70"/>
      <c r="Q10" s="70" t="s">
        <v>18</v>
      </c>
      <c r="R10" s="70"/>
      <c r="S10" s="70"/>
      <c r="T10" s="70"/>
      <c r="U10" s="70"/>
      <c r="V10" s="70"/>
      <c r="W10" s="71"/>
    </row>
    <row r="11" spans="1:28">
      <c r="A11" s="114"/>
      <c r="B11" s="40" t="s">
        <v>21</v>
      </c>
      <c r="C11" s="46"/>
      <c r="D11" s="69"/>
      <c r="E11" s="70"/>
      <c r="F11" s="70"/>
      <c r="G11" s="70"/>
      <c r="H11" s="70"/>
      <c r="I11" s="70"/>
      <c r="J11" s="70" t="s">
        <v>18</v>
      </c>
      <c r="K11" s="70"/>
      <c r="L11" s="70"/>
      <c r="M11" s="70"/>
      <c r="N11" s="70"/>
      <c r="O11" s="70"/>
      <c r="P11" s="70"/>
      <c r="Q11" s="70"/>
      <c r="R11" s="70" t="s">
        <v>18</v>
      </c>
      <c r="S11" s="70"/>
      <c r="T11" s="70"/>
      <c r="U11" s="70"/>
      <c r="V11" s="70"/>
      <c r="W11" s="71"/>
    </row>
    <row r="12" spans="1:28">
      <c r="A12" s="114"/>
      <c r="B12" s="41" t="s">
        <v>61</v>
      </c>
      <c r="C12" s="47"/>
      <c r="D12" s="72"/>
      <c r="E12" s="73"/>
      <c r="F12" s="73"/>
      <c r="G12" s="73"/>
      <c r="H12" s="73"/>
      <c r="I12" s="73"/>
      <c r="J12" s="73"/>
      <c r="K12" s="73" t="s">
        <v>18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</row>
    <row r="13" spans="1:28">
      <c r="A13" s="114"/>
      <c r="B13" s="41" t="s">
        <v>62</v>
      </c>
      <c r="C13" s="47"/>
      <c r="D13" s="72"/>
      <c r="E13" s="73"/>
      <c r="F13" s="73"/>
      <c r="G13" s="73"/>
      <c r="H13" s="73"/>
      <c r="I13" s="73"/>
      <c r="J13" s="73"/>
      <c r="K13" s="73"/>
      <c r="L13" s="73" t="s">
        <v>18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4"/>
    </row>
    <row r="14" spans="1:28">
      <c r="A14" s="115"/>
      <c r="B14" s="41" t="s">
        <v>88</v>
      </c>
      <c r="C14" s="47"/>
      <c r="D14" s="72"/>
      <c r="E14" s="73"/>
      <c r="F14" s="73"/>
      <c r="G14" s="73"/>
      <c r="H14" s="73"/>
      <c r="I14" s="73"/>
      <c r="J14" s="73"/>
      <c r="K14" s="73"/>
      <c r="L14" s="73"/>
      <c r="M14" s="73" t="s">
        <v>18</v>
      </c>
      <c r="N14" s="73"/>
      <c r="O14" s="73"/>
      <c r="P14" s="73"/>
      <c r="Q14" s="73"/>
      <c r="R14" s="73"/>
      <c r="S14" s="73"/>
      <c r="T14" s="73"/>
      <c r="U14" s="73"/>
      <c r="V14" s="73"/>
      <c r="W14" s="74"/>
    </row>
    <row r="15" spans="1:28">
      <c r="A15" s="110" t="s">
        <v>22</v>
      </c>
      <c r="B15" s="58" t="s">
        <v>0</v>
      </c>
      <c r="C15" s="59"/>
      <c r="D15" s="7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</row>
    <row r="16" spans="1:28">
      <c r="A16" s="111"/>
      <c r="B16" s="60" t="str">
        <f>'01_AnalyseJahresrechnung'!B8</f>
        <v>Flüssige Mittel</v>
      </c>
      <c r="C16" s="46" t="str">
        <f>IF('01_AnalyseJahresrechnung'!I8="ja","X","")</f>
        <v>X</v>
      </c>
      <c r="D16" s="69"/>
      <c r="E16" s="70" t="s">
        <v>18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8"/>
    </row>
    <row r="17" spans="1:23">
      <c r="A17" s="111"/>
      <c r="B17" s="60" t="str">
        <f>'01_AnalyseJahresrechnung'!B9</f>
        <v>Forderungen aus Lieferungen und Leistungen</v>
      </c>
      <c r="C17" s="46" t="str">
        <f>IF('01_AnalyseJahresrechnung'!I9="ja","X","")</f>
        <v/>
      </c>
      <c r="D17" s="69"/>
      <c r="E17" s="70" t="s">
        <v>18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8"/>
    </row>
    <row r="18" spans="1:23">
      <c r="A18" s="111"/>
      <c r="B18" s="60" t="str">
        <f>'01_AnalyseJahresrechnung'!B10</f>
        <v>Übrige kurzfristige Forderungen</v>
      </c>
      <c r="C18" s="46" t="str">
        <f>IF('01_AnalyseJahresrechnung'!I10="ja","X","")</f>
        <v/>
      </c>
      <c r="D18" s="69"/>
      <c r="E18" s="70" t="s">
        <v>18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8"/>
    </row>
    <row r="19" spans="1:23">
      <c r="A19" s="111"/>
      <c r="B19" s="60" t="str">
        <f>'01_AnalyseJahresrechnung'!B11</f>
        <v>Warenvorräte</v>
      </c>
      <c r="C19" s="46" t="str">
        <f>IF('01_AnalyseJahresrechnung'!I11="ja","X","")</f>
        <v>X</v>
      </c>
      <c r="D19" s="69"/>
      <c r="E19" s="70" t="s">
        <v>18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8"/>
    </row>
    <row r="20" spans="1:23">
      <c r="A20" s="111"/>
      <c r="B20" s="60" t="str">
        <f>'01_AnalyseJahresrechnung'!B12</f>
        <v>Aktive Rechnungsabgrenzung</v>
      </c>
      <c r="C20" s="46" t="str">
        <f>IF('01_AnalyseJahresrechnung'!I12="ja","X","")</f>
        <v/>
      </c>
      <c r="D20" s="69"/>
      <c r="E20" s="70" t="s">
        <v>18</v>
      </c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8"/>
    </row>
    <row r="21" spans="1:23">
      <c r="A21" s="111"/>
      <c r="B21" s="60" t="str">
        <f>'01_AnalyseJahresrechnung'!B13</f>
        <v>Finanzanlagen</v>
      </c>
      <c r="C21" s="46" t="str">
        <f>IF('01_AnalyseJahresrechnung'!I13="ja","X","")</f>
        <v/>
      </c>
      <c r="D21" s="69"/>
      <c r="E21" s="70"/>
      <c r="F21" s="70"/>
      <c r="G21" s="70" t="s">
        <v>18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8"/>
    </row>
    <row r="22" spans="1:23">
      <c r="A22" s="111"/>
      <c r="B22" s="60" t="str">
        <f>'01_AnalyseJahresrechnung'!B14</f>
        <v>Mobile Sachanlagen</v>
      </c>
      <c r="C22" s="46" t="str">
        <f>IF('01_AnalyseJahresrechnung'!I14="ja","X","")</f>
        <v>X</v>
      </c>
      <c r="D22" s="69"/>
      <c r="E22" s="70"/>
      <c r="F22" s="70"/>
      <c r="G22" s="70" t="s">
        <v>18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8"/>
    </row>
    <row r="23" spans="1:23">
      <c r="A23" s="111"/>
      <c r="B23" s="60" t="str">
        <f>'01_AnalyseJahresrechnung'!B15</f>
        <v>Immobilien</v>
      </c>
      <c r="C23" s="46" t="str">
        <f>IF('01_AnalyseJahresrechnung'!I15="ja","X","")</f>
        <v/>
      </c>
      <c r="D23" s="69"/>
      <c r="E23" s="70"/>
      <c r="F23" s="70"/>
      <c r="G23" s="70" t="s">
        <v>18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8"/>
    </row>
    <row r="24" spans="1:23">
      <c r="A24" s="111"/>
      <c r="B24" s="61" t="s">
        <v>7</v>
      </c>
      <c r="C24" s="46"/>
      <c r="D24" s="69"/>
      <c r="E24" s="70"/>
      <c r="F24" s="70"/>
      <c r="G24" s="70" t="s">
        <v>18</v>
      </c>
      <c r="H24" s="70"/>
      <c r="I24" s="70" t="s">
        <v>18</v>
      </c>
      <c r="J24" s="70" t="s">
        <v>18</v>
      </c>
      <c r="K24" s="70" t="s">
        <v>18</v>
      </c>
      <c r="L24" s="70" t="s">
        <v>18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8"/>
    </row>
    <row r="25" spans="1:23">
      <c r="A25" s="111"/>
      <c r="B25" s="60" t="str">
        <f>'01_AnalyseJahresrechnung'!B17</f>
        <v>Verbindlichkeiten aus Lieferungen und Leistungen</v>
      </c>
      <c r="C25" s="46" t="str">
        <f>IF('01_AnalyseJahresrechnung'!I17="ja","X","")</f>
        <v/>
      </c>
      <c r="D25" s="69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8"/>
    </row>
    <row r="26" spans="1:23">
      <c r="A26" s="111"/>
      <c r="B26" s="60" t="str">
        <f>'01_AnalyseJahresrechnung'!B18</f>
        <v>Übrige Verbindlichkeiten II</v>
      </c>
      <c r="C26" s="46" t="str">
        <f>IF('01_AnalyseJahresrechnung'!I18="ja","X","")</f>
        <v/>
      </c>
      <c r="D26" s="69"/>
      <c r="E26" s="70"/>
      <c r="F26" s="70"/>
      <c r="G26" s="70"/>
      <c r="H26" s="70"/>
      <c r="I26" s="70"/>
      <c r="J26" s="70"/>
      <c r="K26" s="70"/>
      <c r="L26" s="70"/>
      <c r="M26" s="70" t="s">
        <v>18</v>
      </c>
      <c r="N26" s="70" t="s">
        <v>18</v>
      </c>
      <c r="O26" s="70" t="s">
        <v>18</v>
      </c>
      <c r="P26" s="70"/>
      <c r="Q26" s="70"/>
      <c r="R26" s="70"/>
      <c r="S26" s="70"/>
      <c r="T26" s="70"/>
      <c r="U26" s="70"/>
      <c r="V26" s="70"/>
      <c r="W26" s="78"/>
    </row>
    <row r="27" spans="1:23">
      <c r="A27" s="111"/>
      <c r="B27" s="60" t="str">
        <f>'01_AnalyseJahresrechnung'!B19</f>
        <v>Übrige Verbindlichkeiten II</v>
      </c>
      <c r="C27" s="46" t="str">
        <f>IF('01_AnalyseJahresrechnung'!I19="ja","X","")</f>
        <v/>
      </c>
      <c r="D27" s="69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8"/>
    </row>
    <row r="28" spans="1:23">
      <c r="A28" s="111"/>
      <c r="B28" s="60" t="str">
        <f>'01_AnalyseJahresrechnung'!B20</f>
        <v>Passive Rechnungssabgrenzung</v>
      </c>
      <c r="C28" s="46" t="str">
        <f>IF('01_AnalyseJahresrechnung'!I20="ja","X","")</f>
        <v>X</v>
      </c>
      <c r="D28" s="69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 t="s">
        <v>18</v>
      </c>
      <c r="P28" s="70"/>
      <c r="Q28" s="70"/>
      <c r="R28" s="70"/>
      <c r="S28" s="70"/>
      <c r="T28" s="70"/>
      <c r="U28" s="70"/>
      <c r="V28" s="70"/>
      <c r="W28" s="78"/>
    </row>
    <row r="29" spans="1:23">
      <c r="A29" s="111"/>
      <c r="B29" s="60" t="str">
        <f>'01_AnalyseJahresrechnung'!B21</f>
        <v>Langfristige Darlehen</v>
      </c>
      <c r="C29" s="46" t="str">
        <f>IF('01_AnalyseJahresrechnung'!I21="ja","X","")</f>
        <v/>
      </c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 t="s">
        <v>18</v>
      </c>
      <c r="P29" s="70"/>
      <c r="Q29" s="70"/>
      <c r="R29" s="70"/>
      <c r="S29" s="70"/>
      <c r="T29" s="70"/>
      <c r="U29" s="70"/>
      <c r="V29" s="70"/>
      <c r="W29" s="78"/>
    </row>
    <row r="30" spans="1:23">
      <c r="A30" s="111"/>
      <c r="B30" s="60" t="str">
        <f>'01_AnalyseJahresrechnung'!B22</f>
        <v>Übrige langfristige Verbindlichkeiten</v>
      </c>
      <c r="C30" s="46" t="str">
        <f>IF('01_AnalyseJahresrechnung'!I22="ja","X","")</f>
        <v>X</v>
      </c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">
        <v>18</v>
      </c>
      <c r="P30" s="70"/>
      <c r="Q30" s="70"/>
      <c r="R30" s="70"/>
      <c r="S30" s="70"/>
      <c r="T30" s="70"/>
      <c r="U30" s="70"/>
      <c r="V30" s="70"/>
      <c r="W30" s="78"/>
    </row>
    <row r="31" spans="1:23">
      <c r="A31" s="111"/>
      <c r="B31" s="60" t="str">
        <f>'01_AnalyseJahresrechnung'!B23</f>
        <v>Eigenkapital</v>
      </c>
      <c r="C31" s="46" t="str">
        <f>IF('01_AnalyseJahresrechnung'!I23="ja","X","")</f>
        <v>X</v>
      </c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 t="s">
        <v>18</v>
      </c>
      <c r="Q31" s="70"/>
      <c r="R31" s="70"/>
      <c r="S31" s="70"/>
      <c r="T31" s="70"/>
      <c r="U31" s="70"/>
      <c r="V31" s="70"/>
      <c r="W31" s="78"/>
    </row>
    <row r="32" spans="1:23">
      <c r="A32" s="111"/>
      <c r="B32" s="61" t="s">
        <v>46</v>
      </c>
      <c r="C32" s="46" t="str">
        <f>IF('01_AnalyseJahresrechnung'!I24="ja","X","")</f>
        <v/>
      </c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 t="s">
        <v>18</v>
      </c>
      <c r="R32" s="70"/>
      <c r="S32" s="70"/>
      <c r="T32" s="70"/>
      <c r="U32" s="70"/>
      <c r="V32" s="70"/>
      <c r="W32" s="78"/>
    </row>
    <row r="33" spans="1:23">
      <c r="A33" s="111"/>
      <c r="B33" s="62" t="str">
        <f>'01_AnalyseJahresrechnung'!A25</f>
        <v>Bruttoertrag</v>
      </c>
      <c r="C33" s="46" t="str">
        <f>IF('01_AnalyseJahresrechnung'!I25="ja","X","")</f>
        <v/>
      </c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8"/>
    </row>
    <row r="34" spans="1:23">
      <c r="A34" s="111"/>
      <c r="B34" s="86" t="str">
        <f>'01_AnalyseJahresrechnung'!A26</f>
        <v>Betriebsaufwand</v>
      </c>
      <c r="C34" s="46" t="str">
        <f>IF('01_AnalyseJahresrechnung'!I26="ja","X","")</f>
        <v/>
      </c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8"/>
    </row>
    <row r="35" spans="1:23">
      <c r="A35" s="111"/>
      <c r="B35" s="60" t="str">
        <f>'01_AnalyseJahresrechnung'!B27</f>
        <v>Personalkosten</v>
      </c>
      <c r="C35" s="46" t="str">
        <f>IF('01_AnalyseJahresrechnung'!I27="ja","X","")</f>
        <v>X</v>
      </c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8"/>
    </row>
    <row r="36" spans="1:23">
      <c r="A36" s="111"/>
      <c r="B36" s="60" t="str">
        <f>'01_AnalyseJahresrechnung'!B28</f>
        <v>Mietaufwand</v>
      </c>
      <c r="C36" s="46" t="str">
        <f>IF('01_AnalyseJahresrechnung'!I28="ja","X","")</f>
        <v/>
      </c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8"/>
    </row>
    <row r="37" spans="1:23">
      <c r="A37" s="111"/>
      <c r="B37" s="60" t="str">
        <f>'01_AnalyseJahresrechnung'!B29</f>
        <v>Fahrzeugaufwand</v>
      </c>
      <c r="C37" s="46" t="str">
        <f>IF('01_AnalyseJahresrechnung'!I29="ja","X","")</f>
        <v>X</v>
      </c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8"/>
    </row>
    <row r="38" spans="1:23">
      <c r="A38" s="111"/>
      <c r="B38" s="60" t="str">
        <f>'01_AnalyseJahresrechnung'!B30</f>
        <v>Informatikkosten</v>
      </c>
      <c r="C38" s="46" t="str">
        <f>IF('01_AnalyseJahresrechnung'!I30="ja","X","")</f>
        <v/>
      </c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8"/>
    </row>
    <row r="39" spans="1:23">
      <c r="A39" s="111"/>
      <c r="B39" s="60" t="str">
        <f>'01_AnalyseJahresrechnung'!B31</f>
        <v>Marketingaufwand</v>
      </c>
      <c r="C39" s="46" t="str">
        <f>IF('01_AnalyseJahresrechnung'!I31="ja","X","")</f>
        <v>X</v>
      </c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8"/>
    </row>
    <row r="40" spans="1:23">
      <c r="A40" s="111"/>
      <c r="B40" s="60" t="str">
        <f>'01_AnalyseJahresrechnung'!B32</f>
        <v>Übriger Betriebsaufwand</v>
      </c>
      <c r="C40" s="46" t="str">
        <f>IF('01_AnalyseJahresrechnung'!I32="ja","X","")</f>
        <v>X</v>
      </c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8"/>
    </row>
    <row r="41" spans="1:23">
      <c r="A41" s="111"/>
      <c r="B41" s="62" t="str">
        <f>'01_AnalyseJahresrechnung'!A33</f>
        <v>EBITDA</v>
      </c>
      <c r="C41" s="46" t="str">
        <f>IF('01_AnalyseJahresrechnung'!I33="ja","X","")</f>
        <v/>
      </c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8"/>
    </row>
    <row r="42" spans="1:23">
      <c r="A42" s="111"/>
      <c r="B42" s="60" t="str">
        <f>'01_AnalyseJahresrechnung'!B34</f>
        <v>Abschreibungen</v>
      </c>
      <c r="C42" s="46" t="str">
        <f>IF('01_AnalyseJahresrechnung'!I34="ja","X","")</f>
        <v>X</v>
      </c>
      <c r="D42" s="69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8"/>
    </row>
    <row r="43" spans="1:23">
      <c r="A43" s="111"/>
      <c r="B43" s="62" t="str">
        <f>'01_AnalyseJahresrechnung'!A35</f>
        <v>EBIT</v>
      </c>
      <c r="C43" s="46" t="str">
        <f>IF('01_AnalyseJahresrechnung'!I35="ja","X","")</f>
        <v/>
      </c>
      <c r="D43" s="6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8"/>
    </row>
    <row r="44" spans="1:23">
      <c r="A44" s="111"/>
      <c r="B44" s="60" t="str">
        <f>'01_AnalyseJahresrechnung'!B36</f>
        <v>Nebenbetriebliche / Ausserordentliche 
Erträge und Aufwände</v>
      </c>
      <c r="C44" s="46" t="str">
        <f>IF('01_AnalyseJahresrechnung'!I36="ja","X","")</f>
        <v/>
      </c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8"/>
    </row>
    <row r="45" spans="1:23">
      <c r="A45" s="111"/>
      <c r="B45" s="63" t="str">
        <f>'01_AnalyseJahresrechnung'!A37</f>
        <v>EBT</v>
      </c>
      <c r="C45" s="46" t="str">
        <f>IF('01_AnalyseJahresrechnung'!I37="ja","X","")</f>
        <v/>
      </c>
      <c r="D45" s="69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8"/>
    </row>
    <row r="46" spans="1:23">
      <c r="A46" s="111"/>
      <c r="B46" s="60" t="str">
        <f>'01_AnalyseJahresrechnung'!B38</f>
        <v>Steuern</v>
      </c>
      <c r="C46" s="46" t="str">
        <f>IF('01_AnalyseJahresrechnung'!I38="ja","X","")</f>
        <v/>
      </c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8"/>
    </row>
    <row r="47" spans="1:23">
      <c r="A47" s="112"/>
      <c r="B47" s="65" t="str">
        <f>'01_AnalyseJahresrechnung'!A39</f>
        <v>Unternehmensergebnis</v>
      </c>
      <c r="C47" s="64" t="str">
        <f>IF('01_AnalyseJahresrechnung'!I39="ja","X","")</f>
        <v/>
      </c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1"/>
    </row>
  </sheetData>
  <mergeCells count="2">
    <mergeCell ref="A15:A47"/>
    <mergeCell ref="A5:A14"/>
  </mergeCells>
  <phoneticPr fontId="3" type="noConversion"/>
  <conditionalFormatting sqref="C3:W4">
    <cfRule type="containsText" dxfId="5" priority="17" operator="containsText" text="x">
      <formula>NOT(ISERROR(SEARCH("x",C3)))</formula>
    </cfRule>
  </conditionalFormatting>
  <conditionalFormatting sqref="C15:C28">
    <cfRule type="cellIs" dxfId="4" priority="16" operator="equal">
      <formula>"x"</formula>
    </cfRule>
  </conditionalFormatting>
  <conditionalFormatting sqref="D5:W47">
    <cfRule type="cellIs" dxfId="3" priority="15" operator="equal">
      <formula>"x"</formula>
    </cfRule>
  </conditionalFormatting>
  <conditionalFormatting sqref="C29">
    <cfRule type="cellIs" dxfId="2" priority="14" operator="equal">
      <formula>"x"</formula>
    </cfRule>
  </conditionalFormatting>
  <conditionalFormatting sqref="C30">
    <cfRule type="cellIs" dxfId="1" priority="12" operator="equal">
      <formula>"x"</formula>
    </cfRule>
  </conditionalFormatting>
  <conditionalFormatting sqref="C31:C47">
    <cfRule type="cellIs" dxfId="0" priority="10" operator="equal">
      <formula>"x"</formula>
    </cfRule>
  </conditionalFormatting>
  <pageMargins left="0.7" right="0.7" top="0.75" bottom="0.75" header="0.3" footer="0.3"/>
  <pageSetup paperSize="9" scale="77" orientation="landscape" r:id="rId1"/>
  <ignoredErrors>
    <ignoredError sqref="O4:W4 D4:F4 K4:M4 G4:J4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19"/>
  <sheetViews>
    <sheetView tabSelected="1" workbookViewId="0">
      <selection activeCell="G20" sqref="G20"/>
    </sheetView>
  </sheetViews>
  <sheetFormatPr baseColWidth="10" defaultColWidth="10.83203125" defaultRowHeight="16"/>
  <cols>
    <col min="1" max="4" width="4.6640625" style="1" customWidth="1"/>
    <col min="5" max="16384" width="10.83203125" style="1"/>
  </cols>
  <sheetData>
    <row r="2" spans="1:5" s="85" customFormat="1" ht="18">
      <c r="A2" s="85" t="s">
        <v>68</v>
      </c>
    </row>
    <row r="4" spans="1:5" ht="15.75">
      <c r="B4" s="37" t="s">
        <v>69</v>
      </c>
    </row>
    <row r="5" spans="1:5">
      <c r="C5" s="1" t="s">
        <v>70</v>
      </c>
    </row>
    <row r="6" spans="1:5">
      <c r="D6" s="1" t="s">
        <v>74</v>
      </c>
    </row>
    <row r="7" spans="1:5">
      <c r="D7" s="1" t="s">
        <v>75</v>
      </c>
    </row>
    <row r="8" spans="1:5">
      <c r="C8" s="1" t="s">
        <v>71</v>
      </c>
    </row>
    <row r="9" spans="1:5">
      <c r="C9" s="1" t="s">
        <v>72</v>
      </c>
    </row>
    <row r="11" spans="1:5">
      <c r="B11" s="37" t="s">
        <v>73</v>
      </c>
    </row>
    <row r="12" spans="1:5">
      <c r="C12" s="1" t="s">
        <v>85</v>
      </c>
    </row>
    <row r="13" spans="1:5">
      <c r="C13" s="1" t="s">
        <v>76</v>
      </c>
    </row>
    <row r="14" spans="1:5">
      <c r="D14" s="1" t="s">
        <v>77</v>
      </c>
    </row>
    <row r="15" spans="1:5">
      <c r="E15" s="1" t="s">
        <v>78</v>
      </c>
    </row>
    <row r="16" spans="1:5">
      <c r="E16" s="1" t="s">
        <v>79</v>
      </c>
    </row>
    <row r="17" spans="3:4">
      <c r="C17" s="1" t="s">
        <v>80</v>
      </c>
    </row>
    <row r="18" spans="3:4">
      <c r="D18" s="1" t="s">
        <v>83</v>
      </c>
    </row>
    <row r="19" spans="3:4">
      <c r="C19" s="1" t="s">
        <v>84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01_AnalyseJahresrechnung</vt:lpstr>
      <vt:lpstr>02_Schlüsselprozesse</vt:lpstr>
      <vt:lpstr>Infos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Egli</dc:creator>
  <cp:lastModifiedBy>Walter Egli</cp:lastModifiedBy>
  <cp:lastPrinted>2017-11-16T16:01:38Z</cp:lastPrinted>
  <dcterms:created xsi:type="dcterms:W3CDTF">2017-08-31T08:27:55Z</dcterms:created>
  <dcterms:modified xsi:type="dcterms:W3CDTF">2019-08-28T15:22:37Z</dcterms:modified>
</cp:coreProperties>
</file>